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<sst xmlns="http://schemas.openxmlformats.org/spreadsheetml/2006/main" count="220" uniqueCount="99">
  <si>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</si>
  <si>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</si>
  <si>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</si>
  <si>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</si>
  <si>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</si>
  <si>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</si>
  <si>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</si>
  <si>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</si>
  <si>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</si>
  <si>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</si>
  <si>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</si>
  <si>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</si>
  <si>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</si>
  <si>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</si>
  <si>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</si>
  <si>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</si>
  <si>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</si>
  <si>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</si>
  <si>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</si>
  <si>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</si>
  <si>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</si>
  <si>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</si>
  <si>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</si>
  <si>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</si>
  <si>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</si>
  <si>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</si>
  <si>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</si>
  <si>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</si>
  <si>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</si>
  <si>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</si>
  <si>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</si>
  <si>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</si>
  <si>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</si>
  <si>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</si>
  <si>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</si>
  <si>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</si>
  <si>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</si>
  <si>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</si>
  <si>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</si>
  <si>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</si>
  <si>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</si>
  <si>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</si>
  <si>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</si>
  <si>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</si>
  <si>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</si>
  <si>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</si>
  <si>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</si>
  <si>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</si>
  <si>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</si>
  <si>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</si>
  <si>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</si>
  <si>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</si>
  <si>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</si>
  <si>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</si>
  <si>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</si>
  <si>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</si>
  <si>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</si>
  <si>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</si>
  <si>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</si>
  <si>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</si>
  <si>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</si>
  <si>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</si>
  <si>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</si>
  <si>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</si>
  <si>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</si>
  <si>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</si>
  <si>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</si>
  <si>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</si>
  <si>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</si>
  <si>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</si>
  <si>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</si>
  <si>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</si>
  <si>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</si>
  <si>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</si>
  <si>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</si>
  <si>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</si>
  <si>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</si>
  <si>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</si>
  <si>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</si>
  <si>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</si>
  <si>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</si>
  <si>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</si>
  <si>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</si>
  <si>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</si>
  <si>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</si>
  <si>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</si>
  <si>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</si>
  <si>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</si>
  <si>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</si>
  <si>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</si>
  <si>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</si>
  <si>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</si>
  <si>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</si>
  <si>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</si>
  <si>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Прогноз </t>
    </r>
    <r>
      <rPr>
        <sz val="10"/>
        <rFont val="Times New Roman"/>
        <family val="1"/>
      </rPr>
      <t xml:space="preserve">надходжень </t>
    </r>
  </si>
  <si>
    <t>станом на 15.05.2017</t>
  </si>
  <si>
    <r>
      <t xml:space="preserve">станом на 15.05.2017р.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</si>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</sst>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0912858"/>
        <c:axId val="11344811"/>
      </c:lineChart>
      <c:catAx>
        <c:axId val="609128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44811"/>
        <c:crosses val="autoZero"/>
        <c:auto val="0"/>
        <c:lblOffset val="100"/>
        <c:tickLblSkip val="1"/>
        <c:noMultiLvlLbl val="0"/>
      </c:catAx>
      <c:valAx>
        <c:axId val="113448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128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14469"/>
        <c:crosses val="autoZero"/>
        <c:auto val="0"/>
        <c:lblOffset val="100"/>
        <c:tickLblSkip val="1"/>
        <c:noMultiLvlLbl val="0"/>
      </c:catAx>
      <c:valAx>
        <c:axId val="465144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99443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5977038"/>
        <c:axId val="9575615"/>
      </c:lineChart>
      <c:catAx>
        <c:axId val="159770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75615"/>
        <c:crosses val="autoZero"/>
        <c:auto val="0"/>
        <c:lblOffset val="100"/>
        <c:tickLblSkip val="1"/>
        <c:noMultiLvlLbl val="0"/>
      </c:catAx>
      <c:valAx>
        <c:axId val="95756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770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27321"/>
        <c:crosses val="autoZero"/>
        <c:auto val="0"/>
        <c:lblOffset val="100"/>
        <c:tickLblSkip val="1"/>
        <c:noMultiLvlLbl val="0"/>
      </c:catAx>
      <c:valAx>
        <c:axId val="374273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7167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4131"/>
        <c:crosses val="autoZero"/>
        <c:auto val="0"/>
        <c:lblOffset val="100"/>
        <c:tickLblSkip val="1"/>
        <c:noMultiLvlLbl val="0"/>
      </c:catAx>
      <c:valAx>
        <c:axId val="117141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157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8318316"/>
        <c:axId val="9320525"/>
      </c:bar3D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20525"/>
        <c:crosses val="autoZero"/>
        <c:auto val="1"/>
        <c:lblOffset val="100"/>
        <c:tickLblSkip val="1"/>
        <c:noMultiLvlLbl val="0"/>
      </c:catAx>
      <c:valAx>
        <c:axId val="9320525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18316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6775862"/>
        <c:axId val="16765031"/>
      </c:bar3D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75862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457 411,7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- 74 440,3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- 72 095,6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96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10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AVERAGE(N4:N10)</f>
        <v>5378.557142857143</v>
      </c>
      <c r="R4" s="71">
        <v>2</v>
      </c>
      <c r="S4" s="72">
        <v>0</v>
      </c>
      <c r="T4" s="73">
        <v>223.1</v>
      </c>
      <c r="U4" s="148">
        <v>0</v>
      </c>
      <c r="V4" s="149"/>
      <c r="W4" s="74">
        <f>R4+S4+U4+T4+V4</f>
        <v>225.1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5378.6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5378.6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5378.6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5378.6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5378.6</v>
      </c>
      <c r="R9" s="77">
        <v>0</v>
      </c>
      <c r="S9" s="78">
        <v>0</v>
      </c>
      <c r="T9" s="76">
        <v>405.94</v>
      </c>
      <c r="U9" s="130">
        <v>0</v>
      </c>
      <c r="V9" s="131"/>
      <c r="W9" s="74">
        <f t="shared" si="3"/>
        <v>405.94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5378.6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7600</v>
      </c>
      <c r="P11" s="3">
        <f t="shared" si="2"/>
        <v>0</v>
      </c>
      <c r="Q11" s="2">
        <v>5378.6</v>
      </c>
      <c r="R11" s="75"/>
      <c r="S11" s="69"/>
      <c r="T11" s="76"/>
      <c r="U11" s="130"/>
      <c r="V11" s="131"/>
      <c r="W11" s="74">
        <f t="shared" si="3"/>
        <v>0</v>
      </c>
    </row>
    <row r="12" spans="1:23" ht="12.75">
      <c r="A12" s="10">
        <v>42871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4500</v>
      </c>
      <c r="P12" s="3">
        <f t="shared" si="2"/>
        <v>0</v>
      </c>
      <c r="Q12" s="2">
        <v>5378.6</v>
      </c>
      <c r="R12" s="75"/>
      <c r="S12" s="69"/>
      <c r="T12" s="76"/>
      <c r="U12" s="130"/>
      <c r="V12" s="131"/>
      <c r="W12" s="74">
        <f t="shared" si="3"/>
        <v>0</v>
      </c>
    </row>
    <row r="13" spans="1:23" ht="12.75">
      <c r="A13" s="10">
        <v>42872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5500</v>
      </c>
      <c r="P13" s="3">
        <f t="shared" si="2"/>
        <v>0</v>
      </c>
      <c r="Q13" s="2">
        <v>5378.6</v>
      </c>
      <c r="R13" s="75"/>
      <c r="S13" s="69"/>
      <c r="T13" s="76"/>
      <c r="U13" s="130"/>
      <c r="V13" s="131"/>
      <c r="W13" s="74">
        <f t="shared" si="3"/>
        <v>0</v>
      </c>
    </row>
    <row r="14" spans="1:23" ht="12.75">
      <c r="A14" s="10">
        <v>42873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4600</v>
      </c>
      <c r="P14" s="3">
        <f t="shared" si="2"/>
        <v>0</v>
      </c>
      <c r="Q14" s="2">
        <v>5378.6</v>
      </c>
      <c r="R14" s="75"/>
      <c r="S14" s="69"/>
      <c r="T14" s="80"/>
      <c r="U14" s="130"/>
      <c r="V14" s="131"/>
      <c r="W14" s="74">
        <f t="shared" si="3"/>
        <v>0</v>
      </c>
    </row>
    <row r="15" spans="1:23" ht="12.75">
      <c r="A15" s="10">
        <v>42874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5378.6</v>
      </c>
      <c r="R15" s="75"/>
      <c r="S15" s="69"/>
      <c r="T15" s="80"/>
      <c r="U15" s="130"/>
      <c r="V15" s="131"/>
      <c r="W15" s="74">
        <f t="shared" si="3"/>
        <v>0</v>
      </c>
    </row>
    <row r="16" spans="1:23" ht="12.75">
      <c r="A16" s="10">
        <v>42877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5100</v>
      </c>
      <c r="P16" s="3">
        <f t="shared" si="2"/>
        <v>0</v>
      </c>
      <c r="Q16" s="2">
        <v>5378.6</v>
      </c>
      <c r="R16" s="75"/>
      <c r="S16" s="69"/>
      <c r="T16" s="80"/>
      <c r="U16" s="130"/>
      <c r="V16" s="131"/>
      <c r="W16" s="74">
        <f t="shared" si="3"/>
        <v>0</v>
      </c>
    </row>
    <row r="17" spans="1:23" ht="12.75">
      <c r="A17" s="10">
        <v>42878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3400</v>
      </c>
      <c r="P17" s="3">
        <f t="shared" si="2"/>
        <v>0</v>
      </c>
      <c r="Q17" s="2">
        <v>5378.6</v>
      </c>
      <c r="R17" s="75"/>
      <c r="S17" s="69"/>
      <c r="T17" s="80"/>
      <c r="U17" s="130"/>
      <c r="V17" s="131"/>
      <c r="W17" s="74">
        <f t="shared" si="3"/>
        <v>0</v>
      </c>
    </row>
    <row r="18" spans="1:23" ht="12.75">
      <c r="A18" s="10">
        <v>42879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5378.6</v>
      </c>
      <c r="R18" s="75"/>
      <c r="S18" s="69"/>
      <c r="T18" s="76"/>
      <c r="U18" s="130"/>
      <c r="V18" s="131"/>
      <c r="W18" s="74">
        <f t="shared" si="3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5378.6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5378.6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13500</v>
      </c>
      <c r="P21" s="3">
        <f t="shared" si="2"/>
        <v>0</v>
      </c>
      <c r="Q21" s="2">
        <v>5378.6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12100</v>
      </c>
      <c r="P22" s="3">
        <f>N22/O22</f>
        <v>0</v>
      </c>
      <c r="Q22" s="2">
        <v>5378.6</v>
      </c>
      <c r="R22" s="81"/>
      <c r="S22" s="80"/>
      <c r="T22" s="76"/>
      <c r="U22" s="116"/>
      <c r="V22" s="117"/>
      <c r="W22" s="74">
        <f t="shared" si="3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5800</v>
      </c>
      <c r="P23" s="3">
        <f t="shared" si="2"/>
        <v>0</v>
      </c>
      <c r="Q23" s="2">
        <v>5378.6</v>
      </c>
      <c r="R23" s="81"/>
      <c r="S23" s="80"/>
      <c r="T23" s="76"/>
      <c r="U23" s="130"/>
      <c r="V23" s="131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20004.7</v>
      </c>
      <c r="C24" s="92">
        <f t="shared" si="4"/>
        <v>1824.55</v>
      </c>
      <c r="D24" s="115">
        <f t="shared" si="4"/>
        <v>210.20000000000002</v>
      </c>
      <c r="E24" s="115">
        <f t="shared" si="4"/>
        <v>1614.3500000000001</v>
      </c>
      <c r="F24" s="92">
        <f t="shared" si="4"/>
        <v>116.00000000000003</v>
      </c>
      <c r="G24" s="92">
        <f t="shared" si="4"/>
        <v>1473.8999999999999</v>
      </c>
      <c r="H24" s="92">
        <f t="shared" si="4"/>
        <v>9513.599999999999</v>
      </c>
      <c r="I24" s="92">
        <f t="shared" si="4"/>
        <v>511</v>
      </c>
      <c r="J24" s="92">
        <f t="shared" si="4"/>
        <v>255.5</v>
      </c>
      <c r="K24" s="92">
        <f t="shared" si="4"/>
        <v>533.6</v>
      </c>
      <c r="L24" s="92">
        <f t="shared" si="4"/>
        <v>2672.3</v>
      </c>
      <c r="M24" s="91">
        <f t="shared" si="4"/>
        <v>744.7500000000011</v>
      </c>
      <c r="N24" s="91">
        <f t="shared" si="4"/>
        <v>37649.9</v>
      </c>
      <c r="O24" s="91">
        <f t="shared" si="4"/>
        <v>112500</v>
      </c>
      <c r="P24" s="93">
        <f>N24/O24</f>
        <v>0.3346657777777778</v>
      </c>
      <c r="Q24" s="2"/>
      <c r="R24" s="82">
        <f>SUM(R4:R23)</f>
        <v>2</v>
      </c>
      <c r="S24" s="82">
        <f>SUM(S4:S23)</f>
        <v>0</v>
      </c>
      <c r="T24" s="82">
        <f>SUM(T4:T23)</f>
        <v>1065.58</v>
      </c>
      <c r="U24" s="119">
        <f>SUM(U4:U23)</f>
        <v>1</v>
      </c>
      <c r="V24" s="120"/>
      <c r="W24" s="82">
        <f>R24+S24+U24+T24+V24</f>
        <v>1068.58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42870</v>
      </c>
      <c r="S29" s="126">
        <v>19.88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42870</v>
      </c>
      <c r="S39" s="125">
        <v>91252.06766999996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97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98</v>
      </c>
      <c r="P27" s="155"/>
    </row>
    <row r="28" spans="1:16" ht="30.75" customHeight="1">
      <c r="A28" s="168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травень!S39</f>
        <v>91252.06766999996</v>
      </c>
      <c r="B29" s="49">
        <v>12030</v>
      </c>
      <c r="C29" s="49">
        <v>304.9</v>
      </c>
      <c r="D29" s="49">
        <v>4500</v>
      </c>
      <c r="E29" s="49">
        <v>0.12</v>
      </c>
      <c r="F29" s="49">
        <v>12350</v>
      </c>
      <c r="G29" s="49">
        <v>2887.06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3198.08</v>
      </c>
      <c r="N29" s="51">
        <f>M29-L29</f>
        <v>-25686.92</v>
      </c>
      <c r="O29" s="158">
        <f>травень!S29</f>
        <v>19.88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243100.82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59300.06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83120.62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9862.27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37929.39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10898.049999999941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457411.68999999994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0.12</v>
      </c>
    </row>
    <row r="60" spans="1:3" ht="12.75">
      <c r="A60" s="83" t="s">
        <v>55</v>
      </c>
      <c r="B60" s="9">
        <f>F29</f>
        <v>12350</v>
      </c>
      <c r="C60" s="9">
        <f>G29</f>
        <v>2887.06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2017-05-16T14:07:17Z</dcterms:modified>
  <cp:category/>
  <cp:version/>
  <cp:contentType/>
  <cp:contentStatus/>
</cp:coreProperties>
</file>